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filterPrivacy="1"/>
  <xr:revisionPtr revIDLastSave="0" documentId="13_ncr:1_{BFF76175-90B2-4978-B592-0A6BD03289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G58" i="1"/>
  <c r="F58" i="1"/>
  <c r="E58" i="1"/>
  <c r="E28" i="1" l="1"/>
  <c r="F28" i="1"/>
  <c r="G28" i="1"/>
  <c r="F70" i="1"/>
  <c r="F69" i="1" s="1"/>
  <c r="G70" i="1"/>
  <c r="G69" i="1" s="1"/>
  <c r="E70" i="1"/>
  <c r="E69" i="1" s="1"/>
  <c r="F67" i="1"/>
  <c r="G67" i="1"/>
  <c r="E67" i="1"/>
  <c r="F65" i="1"/>
  <c r="G65" i="1"/>
  <c r="E65" i="1"/>
  <c r="F63" i="1"/>
  <c r="G63" i="1"/>
  <c r="E63" i="1"/>
  <c r="F61" i="1"/>
  <c r="G61" i="1"/>
  <c r="E61" i="1"/>
  <c r="F56" i="1"/>
  <c r="G56" i="1"/>
  <c r="E56" i="1"/>
  <c r="F54" i="1"/>
  <c r="G54" i="1"/>
  <c r="E54" i="1"/>
  <c r="F51" i="1"/>
  <c r="G51" i="1"/>
  <c r="E51" i="1"/>
  <c r="F49" i="1"/>
  <c r="G49" i="1"/>
  <c r="E49" i="1"/>
  <c r="F46" i="1"/>
  <c r="G46" i="1"/>
  <c r="E46" i="1"/>
  <c r="F44" i="1"/>
  <c r="G44" i="1"/>
  <c r="E44" i="1"/>
  <c r="F41" i="1"/>
  <c r="F40" i="1" s="1"/>
  <c r="G41" i="1"/>
  <c r="G40" i="1" s="1"/>
  <c r="E41" i="1"/>
  <c r="E40" i="1" s="1"/>
  <c r="F38" i="1"/>
  <c r="F37" i="1" s="1"/>
  <c r="G38" i="1"/>
  <c r="G37" i="1" s="1"/>
  <c r="E38" i="1"/>
  <c r="E37" i="1" s="1"/>
  <c r="F35" i="1"/>
  <c r="G35" i="1"/>
  <c r="E35" i="1"/>
  <c r="F33" i="1"/>
  <c r="G33" i="1"/>
  <c r="E33" i="1"/>
  <c r="F31" i="1"/>
  <c r="G31" i="1"/>
  <c r="E31" i="1"/>
  <c r="F17" i="1"/>
  <c r="G17" i="1"/>
  <c r="E17" i="1"/>
  <c r="F15" i="1"/>
  <c r="G15" i="1"/>
  <c r="E15" i="1"/>
  <c r="F13" i="1"/>
  <c r="G13" i="1"/>
  <c r="E13" i="1"/>
  <c r="F11" i="1"/>
  <c r="G11" i="1"/>
  <c r="E11" i="1"/>
  <c r="E10" i="1" l="1"/>
  <c r="E30" i="1"/>
  <c r="G10" i="1"/>
  <c r="F10" i="1"/>
  <c r="F30" i="1"/>
  <c r="G30" i="1"/>
  <c r="E53" i="1"/>
  <c r="G60" i="1"/>
  <c r="G53" i="1"/>
  <c r="F60" i="1"/>
  <c r="E60" i="1"/>
  <c r="F53" i="1"/>
  <c r="E48" i="1"/>
  <c r="F48" i="1"/>
  <c r="F43" i="1" s="1"/>
  <c r="G48" i="1"/>
  <c r="G43" i="1" s="1"/>
  <c r="G72" i="1" l="1"/>
  <c r="F72" i="1"/>
  <c r="E72" i="1"/>
  <c r="H68" i="1"/>
  <c r="H66" i="1"/>
  <c r="H62" i="1"/>
  <c r="H50" i="1"/>
  <c r="H47" i="1"/>
  <c r="H36" i="1"/>
  <c r="H32" i="1"/>
  <c r="H29" i="1"/>
  <c r="H25" i="1"/>
  <c r="H24" i="1"/>
  <c r="H14" i="1"/>
  <c r="E8" i="1"/>
  <c r="H12" i="1" l="1"/>
  <c r="H16" i="1"/>
  <c r="H18" i="1"/>
  <c r="H19" i="1"/>
  <c r="H20" i="1"/>
  <c r="H21" i="1"/>
  <c r="H34" i="1"/>
  <c r="H39" i="1"/>
  <c r="H42" i="1"/>
  <c r="H45" i="1"/>
  <c r="H55" i="1"/>
  <c r="H56" i="1"/>
  <c r="H57" i="1"/>
  <c r="H64" i="1"/>
  <c r="H71" i="1"/>
  <c r="H58" i="1" l="1"/>
  <c r="H13" i="1"/>
  <c r="H31" i="1"/>
  <c r="H61" i="1"/>
  <c r="H54" i="1"/>
  <c r="H17" i="1"/>
  <c r="H46" i="1"/>
  <c r="H15" i="1"/>
  <c r="H65" i="1"/>
  <c r="H67" i="1"/>
  <c r="H33" i="1"/>
  <c r="H23" i="1"/>
  <c r="H22" i="1"/>
  <c r="H35" i="1"/>
  <c r="H53" i="1"/>
  <c r="H38" i="1"/>
  <c r="H70" i="1"/>
  <c r="H69" i="1"/>
  <c r="H63" i="1"/>
  <c r="H44" i="1"/>
  <c r="H27" i="1"/>
  <c r="H26" i="1"/>
  <c r="H28" i="1"/>
  <c r="H11" i="1"/>
  <c r="H60" i="1" l="1"/>
  <c r="H37" i="1"/>
  <c r="H49" i="1"/>
  <c r="H40" i="1"/>
  <c r="H41" i="1"/>
  <c r="H51" i="1"/>
  <c r="H10" i="1" l="1"/>
  <c r="H30" i="1"/>
  <c r="H48" i="1"/>
  <c r="H43" i="1"/>
  <c r="H72" i="1" l="1"/>
</calcChain>
</file>

<file path=xl/sharedStrings.xml><?xml version="1.0" encoding="utf-8"?>
<sst xmlns="http://schemas.openxmlformats.org/spreadsheetml/2006/main" count="115" uniqueCount="68">
  <si>
    <t>Распределение иных межбюджетных трансфертов бюджетам поселений муниципального района "Заполярный район" на 2024 год и плановый период 2025-2026 годов</t>
  </si>
  <si>
    <t>Наименование программы, подпрограммы, 
муниципального образования, целевое назначение</t>
  </si>
  <si>
    <t>2024 год</t>
  </si>
  <si>
    <t>2025 год</t>
  </si>
  <si>
    <t>2026 год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</si>
  <si>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2021-2030 годы"</t>
  </si>
  <si>
    <t>Предоставление муниципальным образованиям иных межбюджетных трансфертов на возмещение недополученных доходов или финансовое возмещение затрат, возникающих при оказании жителям поселения услуг общественных бань</t>
  </si>
  <si>
    <t>Сельское поселение "Тиманский сельсовет" Заполярного района Ненецкого автономного округа</t>
  </si>
  <si>
    <t>Благоустройство территорий поселений</t>
  </si>
  <si>
    <t>Сельское поселение "Юшарский сельсовет" Заполярного района Ненецкого автономного округа</t>
  </si>
  <si>
    <t>Сельское поселение "Поселок Амдерма" Заполярного района Ненецкого автономного округа</t>
  </si>
  <si>
    <t>Уличное освещение</t>
  </si>
  <si>
    <t>Строительство (приобретение), капитальный и текущий ремонт общественных бань</t>
  </si>
  <si>
    <t>Сельское поселение "Тиманский сельсовет" Заполярного района Ненецкого автономного округа
Мероприятие «Капитальный ремонт общественной бани в 
п. Выучейский Сельского поселения «Тиманский сельсовет» ЗР НАО»</t>
  </si>
  <si>
    <t>Сельское поселение "Тиманский сельсовет" Заполярного района Ненецкого автономного округа
Мероприятие «Ремонт котельной и подсобных помещений общественной бани в п. Индига Сельского поселения «Тиманский сельсовет» ЗР НАО»</t>
  </si>
  <si>
    <t>Содержание территорий захоронений</t>
  </si>
  <si>
    <t>Вывоз и очистка отходов производства и потребления</t>
  </si>
  <si>
    <t>Другие мероприятия</t>
  </si>
  <si>
    <t>Муниципальная программа "Безопасность на территории муниципального района "Заполярный район" на 2019-2030 годы"</t>
  </si>
  <si>
    <t>Организация обучения неработающего населения в области гражданской обороны и защиты от чрезвычайных ситуаций</t>
  </si>
  <si>
    <t>Предупреждение и ликвидация последствий ЧС в границах поселений муниципальных образований</t>
  </si>
  <si>
    <t>Выплаты денежного поощрения членам добровольных народных дружин, участвующим в охране общественного порядка в муниципальных образованиях</t>
  </si>
  <si>
    <t>Муниципальная программа "Строительство (приобретение) и проведение мероприятий по капитальному и текущему ремонту жилых помещений муниципального района "Заполярный район" на 2020-2030 годы"</t>
  </si>
  <si>
    <t>Капитальный и текущий ремонт жилых домов, помещений</t>
  </si>
  <si>
    <t>Сельское поселение "Тиманский сельсовет" Заполярного района Ненецкого автономного округа
Мероприятие "Капитальный ремонт дома № 116 по ул. Речная в 
п. Индига Сельского поселения «Тиманский сельсовет» ЗР НАО"</t>
  </si>
  <si>
    <t>Муниципальная программа "Развитие коммунальной инфраструктуры муниципального района "Заполярный район" на 2020-2030 годы"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</si>
  <si>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или в постоянном (бессрочном) пользовании муниципальных образований, предназначенных под складирование отходов</t>
  </si>
  <si>
    <t>Муниципальная программа "Развитие транспортной инфраструктуры муниципального района "Заполярный район" на 2021-2030 годы"</t>
  </si>
  <si>
    <t xml:space="preserve"> Содержание авиаплощадок в поселениях Заполярного района</t>
  </si>
  <si>
    <t>Обозначение и содержание снегоходных маршрутов</t>
  </si>
  <si>
    <t>Осуществление дорожной деятельности в отношении автомобильных дорог местного значения за счет средств дорожного фонда муниципального района "Заполярный район"</t>
  </si>
  <si>
    <t>Ремонт и содержание автомобильных дорог общего пользования местного значения</t>
  </si>
  <si>
    <t>Другие мероприятия за счет средств дорожного фонда</t>
  </si>
  <si>
    <t>Сельское поселение "Тиманский сельсовет" Ненецкого автономного округа
Мероприятие "Приобретение и поставка 510 тонн щебня 
в п. Индига Сельского поселения «Тиманский сельсовет» ЗР НАО"</t>
  </si>
  <si>
    <t>Муниципальная программа "Управление муниципальным имуществом муниципального района "Заполярный район" на 2022-2030 годы"</t>
  </si>
  <si>
    <t>Капитальный и текущий ремонт муниципального имущества, разработка проектной документации</t>
  </si>
  <si>
    <t>Сельское поселение "Тиманский сельсовет" Заполярного района Ненецкого автономного округа
Мероприятие "Проведение экспертизы сметного расчета капитального ремонта причалов в п. Индига Сельского поселения «Тиманский сельсовет» ЗР НАО"</t>
  </si>
  <si>
    <t>Выполнение работ по гидравлической промывке, испытаний на плотность и прочность системы отопления потребителя тепловой энергии</t>
  </si>
  <si>
    <t>Муниципальная программа "Возмещение части затрат органов местного самоуправления поселений муниципального района "Заполярный район" на 2024-2030 годы"</t>
  </si>
  <si>
    <t>Расходы на выплату пенсий за выслугу лет лицам, замещавшим должности муниципальной службы</t>
  </si>
  <si>
    <t xml:space="preserve">Расходы на выплату пенсий за выслугу лет лицам, замещавшим выборные должности </t>
  </si>
  <si>
    <t>Расходы на оплату коммунальных услуг и приобретение твердого топлива</t>
  </si>
  <si>
    <t>Расходы на организацию и проведение выборов депутатов представительных органов местного самоуправления и глав местных администраций</t>
  </si>
  <si>
    <t>Другие непрограммные расходы</t>
  </si>
  <si>
    <t>Организация ритуальных услуг</t>
  </si>
  <si>
    <t>Итого</t>
  </si>
  <si>
    <t>0502 32.0.00.89230</t>
  </si>
  <si>
    <t>0503 32.0.00.89230</t>
  </si>
  <si>
    <t>0314 33.0.00.89240</t>
  </si>
  <si>
    <t>0310 33.0.00.89240</t>
  </si>
  <si>
    <t>0501 35.0.00.89250</t>
  </si>
  <si>
    <t>0502 36.0.00.89260</t>
  </si>
  <si>
    <t>0408 39.0.00.89290</t>
  </si>
  <si>
    <t>0113 39.0.00.89290</t>
  </si>
  <si>
    <t>0409 39.0.00.89290</t>
  </si>
  <si>
    <t>0113 42.0.00.89210</t>
  </si>
  <si>
    <t>0505 98.0.00.89140</t>
  </si>
  <si>
    <t>КБК расходов  местных бюджетов (Рз, пРз, ЦСР)</t>
  </si>
  <si>
    <t>№
п/п</t>
  </si>
  <si>
    <t>КБК доходов местного бюджета</t>
  </si>
  <si>
    <t>2 02 49999 10 0000 150</t>
  </si>
  <si>
    <t>2 02 40014 10 0000 150</t>
  </si>
  <si>
    <t>Сельское поселение "Тиманский сельсовет" Заполярного района Ненецкого автономного округа
Мероприятие «Замена деревянных тротуаров от дома № 126 по ул. Рыбацкая до дома № 131 по ул. Рыбацкая (здание аэропорта) в п. Индига Сельского поселения «Тиманский сельсовет» ЗР НАО»</t>
  </si>
  <si>
    <t>0104, 0113, 0310, 0502, 0505 43.0.00.89350</t>
  </si>
  <si>
    <t>1001 43.0.00.89340</t>
  </si>
  <si>
    <t>1001 43.0.00.89330</t>
  </si>
  <si>
    <t>0107 43.0.00.89360</t>
  </si>
  <si>
    <t>Сельское поселение "Тиманский сельсовет" Заполярного района Ненецкого автономного округа
Мероприятие "Оснащение помещения, используемого участковым уполномоченным полиции в здании Администрации Сельского поселения «Тиманский сельсовет» ЗР НАО входными металлическими дверьми и металлическими решетками на оконные конструкции"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</si>
</sst>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р_._-;\-* #,##0.0_р_._-;_-* &quot;-&quot;??_р_._-;_-@_-"/>
    <numFmt numFmtId="165" formatCode="#,##0.0"/>
    <numFmt numFmtId="166" formatCode="_-* #,##0.0\ _₽_-;\-* #,##0.0\ _₽_-;_-* &quot;-&quot;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164" fontId="3" fillId="0" borderId="5" xfId="1" applyNumberFormat="1" applyFont="1" applyFill="1" applyBorder="1" applyAlignment="1">
      <alignment wrapText="1"/>
    </xf>
    <xf numFmtId="0" fontId="3" fillId="0" borderId="4" xfId="0" applyFont="1" applyBorder="1" applyAlignment="1">
      <alignment horizontal="left" wrapText="1"/>
    </xf>
    <xf numFmtId="0" fontId="2" fillId="0" borderId="5" xfId="0" applyFont="1" applyBorder="1" applyAlignment="1">
      <alignment wrapText="1"/>
    </xf>
    <xf numFmtId="164" fontId="2" fillId="0" borderId="5" xfId="1" applyNumberFormat="1" applyFont="1" applyFill="1" applyBorder="1" applyAlignment="1">
      <alignment wrapText="1"/>
    </xf>
    <xf numFmtId="0" fontId="2" fillId="0" borderId="5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164" fontId="2" fillId="0" borderId="4" xfId="1" applyNumberFormat="1" applyFont="1" applyFill="1" applyBorder="1" applyAlignment="1">
      <alignment wrapText="1"/>
    </xf>
    <xf numFmtId="0" fontId="3" fillId="0" borderId="5" xfId="0" applyFont="1" applyBorder="1" applyAlignment="1">
      <alignment horizontal="center" wrapText="1"/>
    </xf>
    <xf numFmtId="164" fontId="3" fillId="0" borderId="4" xfId="1" applyNumberFormat="1" applyFont="1" applyFill="1" applyBorder="1" applyAlignment="1">
      <alignment wrapText="1"/>
    </xf>
    <xf numFmtId="0" fontId="3" fillId="0" borderId="5" xfId="0" applyFont="1" applyBorder="1" applyAlignment="1" applyProtection="1">
      <alignment horizontal="center" wrapText="1"/>
      <protection locked="0"/>
    </xf>
    <xf numFmtId="165" fontId="3" fillId="0" borderId="4" xfId="0" applyNumberFormat="1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wrapText="1"/>
    </xf>
    <xf numFmtId="165" fontId="3" fillId="0" borderId="4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166" fontId="2" fillId="0" borderId="0" xfId="0" applyNumberFormat="1" applyFont="1"/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/>
    <xf numFmtId="0" fontId="2" fillId="0" borderId="2" xfId="0" applyFont="1" applyBorder="1"/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/>
    <xf numFmtId="0" fontId="3" fillId="0" borderId="5" xfId="0" applyFont="1" applyBorder="1"/>
    <xf numFmtId="164" fontId="2" fillId="3" borderId="4" xfId="1" applyNumberFormat="1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60;/2024%20&#1075;&#1086;&#1076;/&#1055;&#1088;&#1086;&#1077;&#1082;&#1090;%20&#1088;&#1072;&#1081;&#1086;&#1085;&#1085;&#1086;&#1075;&#1086;%20&#1073;&#1102;&#1076;&#1078;&#1077;&#1090;&#1072;_2024%20&#1075;&#1086;&#1076;/&#1059;&#1058;&#1054;&#1063;&#1053;&#1045;&#1053;&#1053;&#1067;&#1049;%20&#1055;&#1056;&#1054;&#1045;&#1050;&#1058;%202024-2026/&#1055;&#1088;&#1080;&#1083;&#1086;&#1078;&#1077;&#1085;&#1080;&#1103;%20&#1082;%20&#1088;&#1077;&#1096;&#1077;&#1085;&#1080;&#1102;_2024-2026_&#1059;&#1058;&#1054;&#1063;&#105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 2021-2023"/>
      <sheetName val="Параметры"/>
      <sheetName val="Нормативы 1"/>
      <sheetName val="Доходы 2"/>
      <sheetName val="Прибыль 3"/>
      <sheetName val="МТ от поселений 4"/>
      <sheetName val="Источн деф 5"/>
      <sheetName val="Лист2"/>
      <sheetName val="РПд 6"/>
      <sheetName val="Лист1"/>
      <sheetName val="Бюд инв програм "/>
      <sheetName val="РПд Цст 7"/>
      <sheetName val="Ведомств 8"/>
      <sheetName val="МунПрогр 9"/>
      <sheetName val="БюджИнв 10"/>
      <sheetName val="преф 11"/>
      <sheetName val="Метод 12"/>
      <sheetName val="Дотация выравн 13"/>
      <sheetName val="Метод 14"/>
      <sheetName val="МТ сбал 15"/>
      <sheetName val="Иные МТ 16"/>
      <sheetName val="пр 20 полн поселений"/>
      <sheetName val="Программы  регион"/>
      <sheetName val="Аренда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M8" t="str">
            <v xml:space="preserve">Сумма 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tabSelected="1" topLeftCell="A63" workbookViewId="0">
      <selection activeCell="D55" sqref="D55"/>
    </sheetView>
  </sheetViews>
  <sheetFormatPr defaultColWidth="9.109375" defaultRowHeight="13.8" x14ac:dyDescent="0.25"/>
  <cols>
    <col min="1" max="1" width="6" style="1" customWidth="1"/>
    <col min="2" max="2" width="24.44140625" style="1" customWidth="1"/>
    <col min="3" max="3" width="26.109375" style="1" customWidth="1"/>
    <col min="4" max="4" width="55.109375" style="1" customWidth="1"/>
    <col min="5" max="5" width="14.33203125" style="1" customWidth="1"/>
    <col min="6" max="7" width="14.44140625" style="1" customWidth="1"/>
    <col min="8" max="8" width="14.109375" style="1" hidden="1" customWidth="1"/>
    <col min="9" max="16384" width="9.109375" style="1"/>
  </cols>
  <sheetData>
    <row r="1" spans="1:8" x14ac:dyDescent="0.25">
      <c r="E1" s="2"/>
      <c r="F1" s="2"/>
      <c r="G1" s="2"/>
    </row>
    <row r="2" spans="1:8" x14ac:dyDescent="0.25">
      <c r="E2" s="2"/>
      <c r="F2" s="2"/>
      <c r="G2" s="2"/>
    </row>
    <row r="3" spans="1:8" x14ac:dyDescent="0.25">
      <c r="E3" s="2"/>
      <c r="F3" s="2"/>
      <c r="G3" s="2"/>
    </row>
    <row r="5" spans="1:8" ht="45.75" customHeight="1" x14ac:dyDescent="0.25">
      <c r="D5" s="49" t="s">
        <v>0</v>
      </c>
      <c r="E5" s="49"/>
      <c r="F5" s="49"/>
      <c r="G5" s="49"/>
    </row>
    <row r="6" spans="1:8" x14ac:dyDescent="0.25">
      <c r="D6" s="3"/>
    </row>
    <row r="7" spans="1:8" x14ac:dyDescent="0.25">
      <c r="E7" s="2"/>
      <c r="F7" s="2"/>
      <c r="G7" s="2"/>
    </row>
    <row r="8" spans="1:8" s="27" customFormat="1" ht="27.6" customHeight="1" x14ac:dyDescent="0.3">
      <c r="A8" s="50" t="s">
        <v>58</v>
      </c>
      <c r="B8" s="52" t="s">
        <v>59</v>
      </c>
      <c r="C8" s="50" t="s">
        <v>57</v>
      </c>
      <c r="D8" s="54" t="s">
        <v>1</v>
      </c>
      <c r="E8" s="56" t="str">
        <f>'[1]МунПрогр 9'!M8</f>
        <v xml:space="preserve">Сумма </v>
      </c>
      <c r="F8" s="56"/>
      <c r="G8" s="56"/>
    </row>
    <row r="9" spans="1:8" s="28" customFormat="1" ht="56.25" customHeight="1" x14ac:dyDescent="0.3">
      <c r="A9" s="51"/>
      <c r="B9" s="53"/>
      <c r="C9" s="51"/>
      <c r="D9" s="55"/>
      <c r="E9" s="4" t="s">
        <v>2</v>
      </c>
      <c r="F9" s="4" t="s">
        <v>3</v>
      </c>
      <c r="G9" s="4" t="s">
        <v>4</v>
      </c>
    </row>
    <row r="10" spans="1:8" s="27" customFormat="1" ht="55.2" x14ac:dyDescent="0.25">
      <c r="A10" s="45"/>
      <c r="B10" s="45"/>
      <c r="C10" s="39"/>
      <c r="D10" s="5" t="s">
        <v>5</v>
      </c>
      <c r="E10" s="6">
        <f>E11+E13+E15+E17+E22+E26+E28</f>
        <v>25775.5</v>
      </c>
      <c r="F10" s="6">
        <f t="shared" ref="F10:G10" si="0">F11+F13+F15+F17+F22+F26+F28</f>
        <v>17730.699999999997</v>
      </c>
      <c r="G10" s="6">
        <f t="shared" si="0"/>
        <v>18439.999999999996</v>
      </c>
      <c r="H10" s="30">
        <f t="shared" ref="H10:H15" si="1">E10+F10+G10</f>
        <v>61946.2</v>
      </c>
    </row>
    <row r="11" spans="1:8" s="27" customFormat="1" ht="69" x14ac:dyDescent="0.25">
      <c r="A11" s="45"/>
      <c r="B11" s="29"/>
      <c r="C11" s="40" t="s">
        <v>46</v>
      </c>
      <c r="D11" s="7" t="s">
        <v>6</v>
      </c>
      <c r="E11" s="6">
        <f>SUM(E12:E12)</f>
        <v>11615.300000000001</v>
      </c>
      <c r="F11" s="6">
        <f>SUM(F12:F12)</f>
        <v>12664.3</v>
      </c>
      <c r="G11" s="6">
        <f>SUM(G12:G12)</f>
        <v>13170.9</v>
      </c>
      <c r="H11" s="30">
        <f t="shared" si="1"/>
        <v>37450.5</v>
      </c>
    </row>
    <row r="12" spans="1:8" s="27" customFormat="1" ht="27.6" x14ac:dyDescent="0.25">
      <c r="A12" s="45"/>
      <c r="B12" s="29" t="s">
        <v>60</v>
      </c>
      <c r="C12" s="39"/>
      <c r="D12" s="10" t="s">
        <v>7</v>
      </c>
      <c r="E12" s="9">
        <v>11615.300000000001</v>
      </c>
      <c r="F12" s="9">
        <v>12664.3</v>
      </c>
      <c r="G12" s="9">
        <v>13170.9</v>
      </c>
      <c r="H12" s="30">
        <f t="shared" si="1"/>
        <v>37450.5</v>
      </c>
    </row>
    <row r="13" spans="1:8" x14ac:dyDescent="0.25">
      <c r="A13" s="46"/>
      <c r="B13" s="32"/>
      <c r="C13" s="40" t="s">
        <v>47</v>
      </c>
      <c r="D13" s="7" t="s">
        <v>8</v>
      </c>
      <c r="E13" s="6">
        <f>SUM(E14:E14)</f>
        <v>380.8</v>
      </c>
      <c r="F13" s="6">
        <f>SUM(F14:F14)</f>
        <v>396</v>
      </c>
      <c r="G13" s="6">
        <f>SUM(G14:G14)</f>
        <v>411.9</v>
      </c>
      <c r="H13" s="31">
        <f t="shared" si="1"/>
        <v>1188.6999999999998</v>
      </c>
    </row>
    <row r="14" spans="1:8" s="27" customFormat="1" ht="27.6" x14ac:dyDescent="0.25">
      <c r="A14" s="45"/>
      <c r="B14" s="29" t="s">
        <v>60</v>
      </c>
      <c r="C14" s="39"/>
      <c r="D14" s="10" t="s">
        <v>7</v>
      </c>
      <c r="E14" s="9">
        <v>380.8</v>
      </c>
      <c r="F14" s="9">
        <v>396</v>
      </c>
      <c r="G14" s="9">
        <v>411.9</v>
      </c>
      <c r="H14" s="30">
        <f t="shared" si="1"/>
        <v>1188.6999999999998</v>
      </c>
    </row>
    <row r="15" spans="1:8" s="27" customFormat="1" x14ac:dyDescent="0.25">
      <c r="A15" s="45"/>
      <c r="B15" s="29"/>
      <c r="C15" s="40" t="s">
        <v>47</v>
      </c>
      <c r="D15" s="7" t="s">
        <v>11</v>
      </c>
      <c r="E15" s="6">
        <f>SUM(E16:E16)</f>
        <v>4400.8</v>
      </c>
      <c r="F15" s="6">
        <f>SUM(F16:F16)</f>
        <v>4576.8</v>
      </c>
      <c r="G15" s="6">
        <f>SUM(G16:G16)</f>
        <v>4759.8999999999996</v>
      </c>
      <c r="H15" s="30">
        <f t="shared" si="1"/>
        <v>13737.5</v>
      </c>
    </row>
    <row r="16" spans="1:8" s="27" customFormat="1" ht="27.6" x14ac:dyDescent="0.25">
      <c r="A16" s="45"/>
      <c r="B16" s="29" t="s">
        <v>60</v>
      </c>
      <c r="C16" s="39"/>
      <c r="D16" s="10" t="s">
        <v>7</v>
      </c>
      <c r="E16" s="9">
        <v>4400.8</v>
      </c>
      <c r="F16" s="9">
        <v>4576.8</v>
      </c>
      <c r="G16" s="9">
        <v>4759.8999999999996</v>
      </c>
      <c r="H16" s="30">
        <f t="shared" ref="H16" si="2">E16+F16+G16</f>
        <v>13737.5</v>
      </c>
    </row>
    <row r="17" spans="1:8" s="27" customFormat="1" ht="27.6" x14ac:dyDescent="0.25">
      <c r="A17" s="45"/>
      <c r="B17" s="29"/>
      <c r="C17" s="40" t="s">
        <v>46</v>
      </c>
      <c r="D17" s="7" t="s">
        <v>12</v>
      </c>
      <c r="E17" s="6">
        <f>SUM(E18:E19)</f>
        <v>7044.8</v>
      </c>
      <c r="F17" s="6">
        <f>SUM(F18:F19)</f>
        <v>0</v>
      </c>
      <c r="G17" s="6">
        <f>SUM(G18:G19)</f>
        <v>0</v>
      </c>
      <c r="H17" s="6">
        <f>SUM(H18:H19)</f>
        <v>7044.8</v>
      </c>
    </row>
    <row r="18" spans="1:8" s="27" customFormat="1" ht="69" x14ac:dyDescent="0.25">
      <c r="A18" s="45"/>
      <c r="B18" s="29" t="s">
        <v>60</v>
      </c>
      <c r="C18" s="39"/>
      <c r="D18" s="11" t="s">
        <v>13</v>
      </c>
      <c r="E18" s="9">
        <v>1892.2</v>
      </c>
      <c r="F18" s="9">
        <v>0</v>
      </c>
      <c r="G18" s="9">
        <v>0</v>
      </c>
      <c r="H18" s="30">
        <f>E18+F18+G18</f>
        <v>1892.2</v>
      </c>
    </row>
    <row r="19" spans="1:8" s="27" customFormat="1" ht="81.75" customHeight="1" x14ac:dyDescent="0.25">
      <c r="A19" s="45"/>
      <c r="B19" s="29" t="s">
        <v>60</v>
      </c>
      <c r="C19" s="39"/>
      <c r="D19" s="11" t="s">
        <v>14</v>
      </c>
      <c r="E19" s="9">
        <v>5152.6000000000004</v>
      </c>
      <c r="F19" s="9">
        <v>0</v>
      </c>
      <c r="G19" s="9">
        <v>0</v>
      </c>
      <c r="H19" s="30">
        <f>E19+F19+G19</f>
        <v>5152.6000000000004</v>
      </c>
    </row>
    <row r="20" spans="1:8" s="27" customFormat="1" ht="27.6" hidden="1" x14ac:dyDescent="0.25">
      <c r="A20" s="45"/>
      <c r="B20" s="29"/>
      <c r="C20" s="39"/>
      <c r="D20" s="8" t="s">
        <v>10</v>
      </c>
      <c r="E20" s="9">
        <v>0</v>
      </c>
      <c r="F20" s="9">
        <v>0</v>
      </c>
      <c r="G20" s="9">
        <v>0</v>
      </c>
      <c r="H20" s="30">
        <f t="shared" ref="H20:H28" si="3">E20+F20+G20</f>
        <v>0</v>
      </c>
    </row>
    <row r="21" spans="1:8" s="27" customFormat="1" ht="27.6" hidden="1" x14ac:dyDescent="0.25">
      <c r="A21" s="45"/>
      <c r="B21" s="29"/>
      <c r="C21" s="39"/>
      <c r="D21" s="8" t="s">
        <v>9</v>
      </c>
      <c r="E21" s="9">
        <v>0</v>
      </c>
      <c r="F21" s="9">
        <v>0</v>
      </c>
      <c r="G21" s="9">
        <v>0</v>
      </c>
      <c r="H21" s="30">
        <f t="shared" si="3"/>
        <v>0</v>
      </c>
    </row>
    <row r="22" spans="1:8" s="27" customFormat="1" hidden="1" x14ac:dyDescent="0.25">
      <c r="A22" s="45"/>
      <c r="B22" s="29"/>
      <c r="C22" s="39"/>
      <c r="D22" s="12" t="s">
        <v>15</v>
      </c>
      <c r="E22" s="6">
        <v>0</v>
      </c>
      <c r="F22" s="6">
        <v>0</v>
      </c>
      <c r="G22" s="6">
        <v>0</v>
      </c>
      <c r="H22" s="30">
        <f t="shared" si="3"/>
        <v>0</v>
      </c>
    </row>
    <row r="23" spans="1:8" s="27" customFormat="1" hidden="1" x14ac:dyDescent="0.25">
      <c r="A23" s="45"/>
      <c r="B23" s="29"/>
      <c r="C23" s="39"/>
      <c r="D23" s="11"/>
      <c r="E23" s="9">
        <v>0</v>
      </c>
      <c r="F23" s="9">
        <v>0</v>
      </c>
      <c r="G23" s="9">
        <v>0</v>
      </c>
      <c r="H23" s="30">
        <f t="shared" si="3"/>
        <v>0</v>
      </c>
    </row>
    <row r="24" spans="1:8" s="27" customFormat="1" hidden="1" x14ac:dyDescent="0.25">
      <c r="A24" s="45"/>
      <c r="B24" s="29"/>
      <c r="C24" s="39"/>
      <c r="D24" s="13"/>
      <c r="E24" s="9"/>
      <c r="F24" s="9"/>
      <c r="G24" s="9"/>
      <c r="H24" s="30">
        <f t="shared" si="3"/>
        <v>0</v>
      </c>
    </row>
    <row r="25" spans="1:8" s="27" customFormat="1" hidden="1" x14ac:dyDescent="0.25">
      <c r="A25" s="45"/>
      <c r="B25" s="29"/>
      <c r="C25" s="39"/>
      <c r="D25" s="13"/>
      <c r="E25" s="9"/>
      <c r="F25" s="9"/>
      <c r="G25" s="9"/>
      <c r="H25" s="30">
        <f t="shared" si="3"/>
        <v>0</v>
      </c>
    </row>
    <row r="26" spans="1:8" s="27" customFormat="1" x14ac:dyDescent="0.25">
      <c r="A26" s="45"/>
      <c r="B26" s="29"/>
      <c r="C26" s="40" t="s">
        <v>47</v>
      </c>
      <c r="D26" s="12" t="s">
        <v>16</v>
      </c>
      <c r="E26" s="6">
        <v>90</v>
      </c>
      <c r="F26" s="6">
        <v>93.6</v>
      </c>
      <c r="G26" s="6">
        <v>97.3</v>
      </c>
      <c r="H26" s="30">
        <f t="shared" si="3"/>
        <v>280.89999999999998</v>
      </c>
    </row>
    <row r="27" spans="1:8" s="27" customFormat="1" ht="27.6" x14ac:dyDescent="0.25">
      <c r="A27" s="45"/>
      <c r="B27" s="29" t="s">
        <v>60</v>
      </c>
      <c r="C27" s="39"/>
      <c r="D27" s="13" t="s">
        <v>7</v>
      </c>
      <c r="E27" s="9">
        <v>90</v>
      </c>
      <c r="F27" s="9">
        <v>93.6</v>
      </c>
      <c r="G27" s="9">
        <v>97.3</v>
      </c>
      <c r="H27" s="30">
        <f t="shared" si="3"/>
        <v>280.89999999999998</v>
      </c>
    </row>
    <row r="28" spans="1:8" s="27" customFormat="1" x14ac:dyDescent="0.25">
      <c r="A28" s="45"/>
      <c r="B28" s="29"/>
      <c r="C28" s="39"/>
      <c r="D28" s="12" t="s">
        <v>17</v>
      </c>
      <c r="E28" s="6">
        <f>SUM(E29:E29)</f>
        <v>2243.8000000000002</v>
      </c>
      <c r="F28" s="6">
        <f>SUM(F29:F29)</f>
        <v>0</v>
      </c>
      <c r="G28" s="6">
        <f>SUM(G29:G29)</f>
        <v>0</v>
      </c>
      <c r="H28" s="30">
        <f t="shared" si="3"/>
        <v>2243.8000000000002</v>
      </c>
    </row>
    <row r="29" spans="1:8" s="27" customFormat="1" ht="82.8" x14ac:dyDescent="0.25">
      <c r="A29" s="45"/>
      <c r="B29" s="29" t="s">
        <v>60</v>
      </c>
      <c r="C29" s="39" t="s">
        <v>47</v>
      </c>
      <c r="D29" s="13" t="s">
        <v>62</v>
      </c>
      <c r="E29" s="9">
        <v>2243.8000000000002</v>
      </c>
      <c r="F29" s="9">
        <v>0</v>
      </c>
      <c r="G29" s="9">
        <v>0</v>
      </c>
      <c r="H29" s="30">
        <f t="shared" ref="H29:H33" si="4">E29+F29+G29</f>
        <v>2243.8000000000002</v>
      </c>
    </row>
    <row r="30" spans="1:8" s="27" customFormat="1" ht="41.4" x14ac:dyDescent="0.25">
      <c r="A30" s="45"/>
      <c r="B30" s="29"/>
      <c r="C30" s="39"/>
      <c r="D30" s="5" t="s">
        <v>18</v>
      </c>
      <c r="E30" s="6">
        <f>E31+E33+E35</f>
        <v>186.4</v>
      </c>
      <c r="F30" s="6">
        <f t="shared" ref="F30:G30" si="5">F31+F33+F35</f>
        <v>193.5</v>
      </c>
      <c r="G30" s="6">
        <f t="shared" si="5"/>
        <v>200.8</v>
      </c>
      <c r="H30" s="30">
        <f t="shared" si="4"/>
        <v>580.70000000000005</v>
      </c>
    </row>
    <row r="31" spans="1:8" s="27" customFormat="1" ht="41.4" x14ac:dyDescent="0.25">
      <c r="A31" s="45"/>
      <c r="B31" s="29"/>
      <c r="C31" s="40" t="s">
        <v>48</v>
      </c>
      <c r="D31" s="7" t="s">
        <v>19</v>
      </c>
      <c r="E31" s="6">
        <f>SUM(E32:E32)</f>
        <v>26.6</v>
      </c>
      <c r="F31" s="6">
        <f>SUM(F32:F32)</f>
        <v>27.7</v>
      </c>
      <c r="G31" s="6">
        <f>SUM(G32:G32)</f>
        <v>28.8</v>
      </c>
      <c r="H31" s="30">
        <f t="shared" si="4"/>
        <v>83.1</v>
      </c>
    </row>
    <row r="32" spans="1:8" s="34" customFormat="1" ht="27.6" x14ac:dyDescent="0.25">
      <c r="A32" s="47"/>
      <c r="B32" s="32" t="s">
        <v>61</v>
      </c>
      <c r="C32" s="43"/>
      <c r="D32" s="10" t="s">
        <v>7</v>
      </c>
      <c r="E32" s="9">
        <v>26.6</v>
      </c>
      <c r="F32" s="9">
        <v>27.7</v>
      </c>
      <c r="G32" s="9">
        <v>28.8</v>
      </c>
      <c r="H32" s="31">
        <f t="shared" si="4"/>
        <v>83.1</v>
      </c>
    </row>
    <row r="33" spans="1:8" s="27" customFormat="1" ht="27.6" x14ac:dyDescent="0.25">
      <c r="A33" s="45"/>
      <c r="B33" s="29"/>
      <c r="C33" s="40" t="s">
        <v>49</v>
      </c>
      <c r="D33" s="15" t="s">
        <v>20</v>
      </c>
      <c r="E33" s="6">
        <f>SUM(E34:E34)</f>
        <v>149.80000000000001</v>
      </c>
      <c r="F33" s="6">
        <f>SUM(F34:F34)</f>
        <v>155.80000000000001</v>
      </c>
      <c r="G33" s="6">
        <f>SUM(G34:G34)</f>
        <v>162</v>
      </c>
      <c r="H33" s="30">
        <f t="shared" si="4"/>
        <v>467.6</v>
      </c>
    </row>
    <row r="34" spans="1:8" s="27" customFormat="1" ht="27.6" x14ac:dyDescent="0.25">
      <c r="A34" s="45"/>
      <c r="B34" s="29" t="s">
        <v>61</v>
      </c>
      <c r="C34" s="39"/>
      <c r="D34" s="10" t="s">
        <v>7</v>
      </c>
      <c r="E34" s="9">
        <v>149.80000000000001</v>
      </c>
      <c r="F34" s="9">
        <v>155.80000000000001</v>
      </c>
      <c r="G34" s="9">
        <v>162</v>
      </c>
      <c r="H34" s="30">
        <f t="shared" ref="H34" si="6">E34+F34+G34</f>
        <v>467.6</v>
      </c>
    </row>
    <row r="35" spans="1:8" s="27" customFormat="1" ht="41.4" x14ac:dyDescent="0.25">
      <c r="A35" s="45"/>
      <c r="B35" s="29"/>
      <c r="C35" s="40" t="s">
        <v>48</v>
      </c>
      <c r="D35" s="15" t="s">
        <v>21</v>
      </c>
      <c r="E35" s="6">
        <f>SUM(E36:E36)</f>
        <v>10</v>
      </c>
      <c r="F35" s="6">
        <f>SUM(F36:F36)</f>
        <v>10</v>
      </c>
      <c r="G35" s="6">
        <f>SUM(G36:G36)</f>
        <v>10</v>
      </c>
      <c r="H35" s="30">
        <f t="shared" ref="H35:H37" si="7">E35+F35+G35</f>
        <v>30</v>
      </c>
    </row>
    <row r="36" spans="1:8" s="27" customFormat="1" ht="27.6" x14ac:dyDescent="0.25">
      <c r="A36" s="45"/>
      <c r="B36" s="29" t="s">
        <v>60</v>
      </c>
      <c r="C36" s="39"/>
      <c r="D36" s="10" t="s">
        <v>7</v>
      </c>
      <c r="E36" s="9">
        <v>10</v>
      </c>
      <c r="F36" s="9">
        <v>10</v>
      </c>
      <c r="G36" s="9">
        <v>10</v>
      </c>
      <c r="H36" s="30">
        <f t="shared" si="7"/>
        <v>30</v>
      </c>
    </row>
    <row r="37" spans="1:8" ht="69" x14ac:dyDescent="0.25">
      <c r="A37" s="46"/>
      <c r="B37" s="32"/>
      <c r="C37" s="42"/>
      <c r="D37" s="18" t="s">
        <v>22</v>
      </c>
      <c r="E37" s="6">
        <f>E38</f>
        <v>7698.9</v>
      </c>
      <c r="F37" s="6">
        <f t="shared" ref="F37:G37" si="8">F38</f>
        <v>0</v>
      </c>
      <c r="G37" s="6">
        <f t="shared" si="8"/>
        <v>0</v>
      </c>
      <c r="H37" s="31">
        <f t="shared" si="7"/>
        <v>7698.9</v>
      </c>
    </row>
    <row r="38" spans="1:8" ht="27.6" x14ac:dyDescent="0.25">
      <c r="A38" s="46"/>
      <c r="B38" s="32"/>
      <c r="C38" s="40" t="s">
        <v>50</v>
      </c>
      <c r="D38" s="16" t="s">
        <v>23</v>
      </c>
      <c r="E38" s="6">
        <f>SUM(E39:E39)</f>
        <v>7698.9</v>
      </c>
      <c r="F38" s="6">
        <f>SUM(F39:F39)</f>
        <v>0</v>
      </c>
      <c r="G38" s="6">
        <f>SUM(G39:G39)</f>
        <v>0</v>
      </c>
      <c r="H38" s="31">
        <f t="shared" ref="H38:H41" si="9">E38+F38+G38</f>
        <v>7698.9</v>
      </c>
    </row>
    <row r="39" spans="1:8" ht="82.8" x14ac:dyDescent="0.25">
      <c r="A39" s="46"/>
      <c r="B39" s="32" t="s">
        <v>60</v>
      </c>
      <c r="C39" s="39"/>
      <c r="D39" s="17" t="s">
        <v>24</v>
      </c>
      <c r="E39" s="9">
        <v>7698.9</v>
      </c>
      <c r="F39" s="9">
        <v>0</v>
      </c>
      <c r="G39" s="9">
        <v>0</v>
      </c>
      <c r="H39" s="31">
        <f t="shared" si="9"/>
        <v>7698.9</v>
      </c>
    </row>
    <row r="40" spans="1:8" ht="41.4" x14ac:dyDescent="0.25">
      <c r="A40" s="46"/>
      <c r="B40" s="32"/>
      <c r="C40" s="42"/>
      <c r="D40" s="18" t="s">
        <v>25</v>
      </c>
      <c r="E40" s="6">
        <f>E41</f>
        <v>233.3</v>
      </c>
      <c r="F40" s="6">
        <f t="shared" ref="F40:G40" si="10">F41</f>
        <v>242.6</v>
      </c>
      <c r="G40" s="6">
        <f t="shared" si="10"/>
        <v>252.3</v>
      </c>
      <c r="H40" s="31">
        <f t="shared" si="9"/>
        <v>728.2</v>
      </c>
    </row>
    <row r="41" spans="1:8" ht="82.8" x14ac:dyDescent="0.25">
      <c r="A41" s="46"/>
      <c r="B41" s="32"/>
      <c r="C41" s="40" t="s">
        <v>51</v>
      </c>
      <c r="D41" s="15" t="s">
        <v>26</v>
      </c>
      <c r="E41" s="6">
        <f>SUM(E42:E42)</f>
        <v>233.3</v>
      </c>
      <c r="F41" s="6">
        <f>SUM(F42:F42)</f>
        <v>242.6</v>
      </c>
      <c r="G41" s="6">
        <f>SUM(G42:G42)</f>
        <v>252.3</v>
      </c>
      <c r="H41" s="31">
        <f t="shared" si="9"/>
        <v>728.2</v>
      </c>
    </row>
    <row r="42" spans="1:8" ht="27.6" x14ac:dyDescent="0.25">
      <c r="A42" s="46"/>
      <c r="B42" s="32" t="s">
        <v>60</v>
      </c>
      <c r="C42" s="42"/>
      <c r="D42" s="10" t="s">
        <v>7</v>
      </c>
      <c r="E42" s="9">
        <v>233.3</v>
      </c>
      <c r="F42" s="9">
        <v>242.6</v>
      </c>
      <c r="G42" s="9">
        <v>252.3</v>
      </c>
      <c r="H42" s="31">
        <f t="shared" ref="H42" si="11">E42+F42+G42</f>
        <v>728.2</v>
      </c>
    </row>
    <row r="43" spans="1:8" ht="41.4" x14ac:dyDescent="0.25">
      <c r="A43" s="46"/>
      <c r="B43" s="32"/>
      <c r="C43" s="42"/>
      <c r="D43" s="20" t="s">
        <v>27</v>
      </c>
      <c r="E43" s="6">
        <f>E44+E46+E48</f>
        <v>9706.7000000000007</v>
      </c>
      <c r="F43" s="6">
        <f t="shared" ref="F43:G43" si="12">F44+F46+F48</f>
        <v>2775.3999999999996</v>
      </c>
      <c r="G43" s="6">
        <f t="shared" si="12"/>
        <v>2886.4</v>
      </c>
      <c r="H43" s="31">
        <f t="shared" ref="H43:H45" si="13">E43+F43+G43</f>
        <v>15368.5</v>
      </c>
    </row>
    <row r="44" spans="1:8" ht="27.6" x14ac:dyDescent="0.25">
      <c r="A44" s="46"/>
      <c r="B44" s="32"/>
      <c r="C44" s="40" t="s">
        <v>52</v>
      </c>
      <c r="D44" s="14" t="s">
        <v>28</v>
      </c>
      <c r="E44" s="6">
        <f>SUM(E45:E45)</f>
        <v>317.60000000000002</v>
      </c>
      <c r="F44" s="6">
        <f>SUM(F45:F45)</f>
        <v>330.3</v>
      </c>
      <c r="G44" s="6">
        <f>SUM(G45:G45)</f>
        <v>343.5</v>
      </c>
      <c r="H44" s="31">
        <f t="shared" si="13"/>
        <v>991.40000000000009</v>
      </c>
    </row>
    <row r="45" spans="1:8" ht="27.6" x14ac:dyDescent="0.25">
      <c r="A45" s="46"/>
      <c r="B45" s="32" t="s">
        <v>61</v>
      </c>
      <c r="C45" s="42"/>
      <c r="D45" s="10" t="s">
        <v>7</v>
      </c>
      <c r="E45" s="9">
        <v>317.60000000000002</v>
      </c>
      <c r="F45" s="9">
        <v>330.3</v>
      </c>
      <c r="G45" s="9">
        <v>343.5</v>
      </c>
      <c r="H45" s="31">
        <f t="shared" si="13"/>
        <v>991.40000000000009</v>
      </c>
    </row>
    <row r="46" spans="1:8" x14ac:dyDescent="0.25">
      <c r="A46" s="46"/>
      <c r="B46" s="32"/>
      <c r="C46" s="40" t="s">
        <v>53</v>
      </c>
      <c r="D46" s="14" t="s">
        <v>29</v>
      </c>
      <c r="E46" s="6">
        <f>SUM(E47:E47)</f>
        <v>560.4</v>
      </c>
      <c r="F46" s="6">
        <f>SUM(F47:F47)</f>
        <v>582.79999999999995</v>
      </c>
      <c r="G46" s="6">
        <f>SUM(G47:G47)</f>
        <v>606.1</v>
      </c>
      <c r="H46" s="31">
        <f t="shared" ref="H46:H51" si="14">E46+F46+G46</f>
        <v>1749.2999999999997</v>
      </c>
    </row>
    <row r="47" spans="1:8" ht="27.6" x14ac:dyDescent="0.25">
      <c r="A47" s="46"/>
      <c r="B47" s="32" t="s">
        <v>61</v>
      </c>
      <c r="C47" s="42"/>
      <c r="D47" s="10" t="s">
        <v>7</v>
      </c>
      <c r="E47" s="9">
        <v>560.4</v>
      </c>
      <c r="F47" s="9">
        <v>582.79999999999995</v>
      </c>
      <c r="G47" s="9">
        <v>606.1</v>
      </c>
      <c r="H47" s="31">
        <f t="shared" si="14"/>
        <v>1749.2999999999997</v>
      </c>
    </row>
    <row r="48" spans="1:8" ht="55.2" customHeight="1" x14ac:dyDescent="0.25">
      <c r="A48" s="46"/>
      <c r="B48" s="32"/>
      <c r="C48" s="40" t="s">
        <v>54</v>
      </c>
      <c r="D48" s="15" t="s">
        <v>30</v>
      </c>
      <c r="E48" s="6">
        <f>E49+E51</f>
        <v>8828.7000000000007</v>
      </c>
      <c r="F48" s="6">
        <f>F49+F51</f>
        <v>1862.3</v>
      </c>
      <c r="G48" s="6">
        <f>G49+G51</f>
        <v>1936.8</v>
      </c>
      <c r="H48" s="31">
        <f t="shared" si="14"/>
        <v>12627.8</v>
      </c>
    </row>
    <row r="49" spans="1:8" ht="27.6" x14ac:dyDescent="0.25">
      <c r="A49" s="46"/>
      <c r="B49" s="32"/>
      <c r="C49" s="40"/>
      <c r="D49" s="14" t="s">
        <v>31</v>
      </c>
      <c r="E49" s="6">
        <f>SUM(E50:E50)</f>
        <v>1790.7</v>
      </c>
      <c r="F49" s="6">
        <f>SUM(F50:F50)</f>
        <v>1862.3</v>
      </c>
      <c r="G49" s="6">
        <f>SUM(G50:G50)</f>
        <v>1936.8</v>
      </c>
      <c r="H49" s="31">
        <f t="shared" si="14"/>
        <v>5589.8</v>
      </c>
    </row>
    <row r="50" spans="1:8" ht="27.6" x14ac:dyDescent="0.25">
      <c r="A50" s="46"/>
      <c r="B50" s="32" t="s">
        <v>60</v>
      </c>
      <c r="C50" s="42"/>
      <c r="D50" s="10" t="s">
        <v>7</v>
      </c>
      <c r="E50" s="9">
        <v>1790.7</v>
      </c>
      <c r="F50" s="9">
        <v>1862.3</v>
      </c>
      <c r="G50" s="9">
        <v>1936.8</v>
      </c>
      <c r="H50" s="31">
        <f t="shared" si="14"/>
        <v>5589.8</v>
      </c>
    </row>
    <row r="51" spans="1:8" s="34" customFormat="1" x14ac:dyDescent="0.25">
      <c r="A51" s="47"/>
      <c r="B51" s="33"/>
      <c r="C51" s="43"/>
      <c r="D51" s="14" t="s">
        <v>32</v>
      </c>
      <c r="E51" s="6">
        <f>SUM(E52:E52)</f>
        <v>7038</v>
      </c>
      <c r="F51" s="6">
        <f>SUM(F52:F52)</f>
        <v>0</v>
      </c>
      <c r="G51" s="6">
        <f>SUM(G52:G52)</f>
        <v>0</v>
      </c>
      <c r="H51" s="31">
        <f t="shared" si="14"/>
        <v>7038</v>
      </c>
    </row>
    <row r="52" spans="1:8" ht="69" x14ac:dyDescent="0.25">
      <c r="A52" s="46"/>
      <c r="B52" s="32" t="s">
        <v>60</v>
      </c>
      <c r="C52" s="39" t="s">
        <v>54</v>
      </c>
      <c r="D52" s="11" t="s">
        <v>33</v>
      </c>
      <c r="E52" s="9">
        <v>7038</v>
      </c>
      <c r="F52" s="9">
        <v>0</v>
      </c>
      <c r="G52" s="9">
        <v>0</v>
      </c>
      <c r="H52" s="31"/>
    </row>
    <row r="53" spans="1:8" s="34" customFormat="1" ht="41.4" x14ac:dyDescent="0.25">
      <c r="A53" s="47"/>
      <c r="B53" s="33"/>
      <c r="C53" s="44"/>
      <c r="D53" s="22" t="s">
        <v>34</v>
      </c>
      <c r="E53" s="21">
        <f>E54+E56+E58</f>
        <v>326.39999999999998</v>
      </c>
      <c r="F53" s="21">
        <f>F54+F56+F58</f>
        <v>15</v>
      </c>
      <c r="G53" s="21">
        <f>G54+G56+G58</f>
        <v>15.6</v>
      </c>
      <c r="H53" s="31">
        <f t="shared" ref="H53:H57" si="15">E53+F53+G53</f>
        <v>357</v>
      </c>
    </row>
    <row r="54" spans="1:8" s="34" customFormat="1" ht="27.6" x14ac:dyDescent="0.25">
      <c r="A54" s="47"/>
      <c r="B54" s="33"/>
      <c r="C54" s="40" t="s">
        <v>55</v>
      </c>
      <c r="D54" s="23" t="s">
        <v>35</v>
      </c>
      <c r="E54" s="6">
        <f>SUM(E55:E55)</f>
        <v>250</v>
      </c>
      <c r="F54" s="6">
        <f>SUM(F55:F55)</f>
        <v>0</v>
      </c>
      <c r="G54" s="6">
        <f>SUM(G55:G55)</f>
        <v>0</v>
      </c>
      <c r="H54" s="31">
        <f t="shared" si="15"/>
        <v>250</v>
      </c>
    </row>
    <row r="55" spans="1:8" ht="69" x14ac:dyDescent="0.25">
      <c r="A55" s="46"/>
      <c r="B55" s="32" t="s">
        <v>60</v>
      </c>
      <c r="C55" s="42"/>
      <c r="D55" s="24" t="s">
        <v>36</v>
      </c>
      <c r="E55" s="19">
        <v>250</v>
      </c>
      <c r="F55" s="19">
        <v>0</v>
      </c>
      <c r="G55" s="19">
        <v>0</v>
      </c>
      <c r="H55" s="31">
        <f t="shared" si="15"/>
        <v>250</v>
      </c>
    </row>
    <row r="56" spans="1:8" ht="41.4" x14ac:dyDescent="0.25">
      <c r="A56" s="46"/>
      <c r="B56" s="32"/>
      <c r="C56" s="40" t="s">
        <v>55</v>
      </c>
      <c r="D56" s="23" t="s">
        <v>37</v>
      </c>
      <c r="E56" s="6">
        <f>SUM(E57:E57)</f>
        <v>14.4</v>
      </c>
      <c r="F56" s="6">
        <f>SUM(F57:F57)</f>
        <v>15</v>
      </c>
      <c r="G56" s="6">
        <f>SUM(G57:G57)</f>
        <v>15.6</v>
      </c>
      <c r="H56" s="31">
        <f t="shared" si="15"/>
        <v>45</v>
      </c>
    </row>
    <row r="57" spans="1:8" ht="54" customHeight="1" x14ac:dyDescent="0.25">
      <c r="A57" s="46"/>
      <c r="B57" s="32" t="s">
        <v>60</v>
      </c>
      <c r="C57" s="42"/>
      <c r="D57" s="10" t="s">
        <v>7</v>
      </c>
      <c r="E57" s="19">
        <v>14.4</v>
      </c>
      <c r="F57" s="19">
        <v>15</v>
      </c>
      <c r="G57" s="19">
        <v>15.6</v>
      </c>
      <c r="H57" s="31">
        <f t="shared" si="15"/>
        <v>45</v>
      </c>
    </row>
    <row r="58" spans="1:8" x14ac:dyDescent="0.25">
      <c r="A58" s="46"/>
      <c r="B58" s="32"/>
      <c r="C58" s="40" t="s">
        <v>55</v>
      </c>
      <c r="D58" s="14" t="s">
        <v>17</v>
      </c>
      <c r="E58" s="21">
        <f>SUM(E59:E59)</f>
        <v>62</v>
      </c>
      <c r="F58" s="21">
        <f>SUM(F59:F59)</f>
        <v>0</v>
      </c>
      <c r="G58" s="21">
        <f>SUM(G59:G59)</f>
        <v>0</v>
      </c>
      <c r="H58" s="21">
        <f>SUM(H59:H59)</f>
        <v>0</v>
      </c>
    </row>
    <row r="59" spans="1:8" ht="96.6" x14ac:dyDescent="0.25">
      <c r="A59" s="46"/>
      <c r="B59" s="32" t="s">
        <v>60</v>
      </c>
      <c r="C59" s="42"/>
      <c r="D59" s="11" t="s">
        <v>67</v>
      </c>
      <c r="E59" s="48">
        <v>62</v>
      </c>
      <c r="F59" s="19"/>
      <c r="G59" s="19"/>
      <c r="H59" s="31"/>
    </row>
    <row r="60" spans="1:8" ht="55.2" x14ac:dyDescent="0.25">
      <c r="A60" s="46"/>
      <c r="B60" s="32"/>
      <c r="C60" s="42"/>
      <c r="D60" s="25" t="s">
        <v>38</v>
      </c>
      <c r="E60" s="6">
        <f>E61+E63+E65+E67</f>
        <v>5485.7</v>
      </c>
      <c r="F60" s="6">
        <f>F61+F63+F65+F67</f>
        <v>5636.3</v>
      </c>
      <c r="G60" s="6">
        <f>G61+G63+G65+G67</f>
        <v>5793</v>
      </c>
      <c r="H60" s="31">
        <f t="shared" ref="H60:H63" si="16">E60+F60+G60</f>
        <v>16915</v>
      </c>
    </row>
    <row r="61" spans="1:8" ht="33" customHeight="1" x14ac:dyDescent="0.25">
      <c r="A61" s="46"/>
      <c r="B61" s="32"/>
      <c r="C61" s="40" t="s">
        <v>65</v>
      </c>
      <c r="D61" s="7" t="s">
        <v>39</v>
      </c>
      <c r="E61" s="6">
        <f>SUM(E62:E62)</f>
        <v>1235.4000000000001</v>
      </c>
      <c r="F61" s="6">
        <f>SUM(F62:F62)</f>
        <v>1235.4000000000001</v>
      </c>
      <c r="G61" s="6">
        <f>SUM(G62:G62)</f>
        <v>1235.4000000000001</v>
      </c>
      <c r="H61" s="31">
        <f t="shared" si="16"/>
        <v>3706.2000000000003</v>
      </c>
    </row>
    <row r="62" spans="1:8" ht="27.6" x14ac:dyDescent="0.25">
      <c r="A62" s="46"/>
      <c r="B62" s="32" t="s">
        <v>60</v>
      </c>
      <c r="C62" s="42"/>
      <c r="D62" s="10" t="s">
        <v>7</v>
      </c>
      <c r="E62" s="9">
        <v>1235.4000000000001</v>
      </c>
      <c r="F62" s="9">
        <v>1235.4000000000001</v>
      </c>
      <c r="G62" s="9">
        <v>1235.4000000000001</v>
      </c>
      <c r="H62" s="31">
        <f t="shared" si="16"/>
        <v>3706.2000000000003</v>
      </c>
    </row>
    <row r="63" spans="1:8" ht="33" customHeight="1" x14ac:dyDescent="0.25">
      <c r="A63" s="46"/>
      <c r="B63" s="32"/>
      <c r="C63" s="40" t="s">
        <v>64</v>
      </c>
      <c r="D63" s="7" t="s">
        <v>40</v>
      </c>
      <c r="E63" s="6">
        <f>SUM(E64:E64)</f>
        <v>485.2</v>
      </c>
      <c r="F63" s="6">
        <f>SUM(F64:F64)</f>
        <v>485.2</v>
      </c>
      <c r="G63" s="6">
        <f>SUM(G64:G64)</f>
        <v>485.2</v>
      </c>
      <c r="H63" s="31">
        <f t="shared" si="16"/>
        <v>1455.6</v>
      </c>
    </row>
    <row r="64" spans="1:8" ht="27.6" x14ac:dyDescent="0.25">
      <c r="A64" s="46"/>
      <c r="B64" s="32" t="s">
        <v>60</v>
      </c>
      <c r="C64" s="42"/>
      <c r="D64" s="10" t="s">
        <v>7</v>
      </c>
      <c r="E64" s="9">
        <v>485.2</v>
      </c>
      <c r="F64" s="9">
        <v>485.2</v>
      </c>
      <c r="G64" s="9">
        <v>485.2</v>
      </c>
      <c r="H64" s="31">
        <f t="shared" ref="H64" si="17">E64+F64+G64</f>
        <v>1455.6</v>
      </c>
    </row>
    <row r="65" spans="1:8" ht="27.6" x14ac:dyDescent="0.25">
      <c r="A65" s="46"/>
      <c r="B65" s="32"/>
      <c r="C65" s="41" t="s">
        <v>63</v>
      </c>
      <c r="D65" s="7" t="s">
        <v>41</v>
      </c>
      <c r="E65" s="6">
        <f>SUM(E66:E66)</f>
        <v>3765.1</v>
      </c>
      <c r="F65" s="6">
        <f>SUM(F66:F66)</f>
        <v>3915.7</v>
      </c>
      <c r="G65" s="6">
        <f>SUM(G66:G66)</f>
        <v>4072.4</v>
      </c>
      <c r="H65" s="6">
        <f>SUM(H66:H66)</f>
        <v>11753.199999999999</v>
      </c>
    </row>
    <row r="66" spans="1:8" ht="27.6" x14ac:dyDescent="0.25">
      <c r="A66" s="46"/>
      <c r="B66" s="32" t="s">
        <v>60</v>
      </c>
      <c r="C66" s="42"/>
      <c r="D66" s="26" t="s">
        <v>7</v>
      </c>
      <c r="E66" s="9">
        <v>3765.1</v>
      </c>
      <c r="F66" s="9">
        <v>3915.7</v>
      </c>
      <c r="G66" s="9">
        <v>4072.4</v>
      </c>
      <c r="H66" s="31">
        <f t="shared" ref="H66:H67" si="18">E66+F66+G66</f>
        <v>11753.199999999999</v>
      </c>
    </row>
    <row r="67" spans="1:8" s="27" customFormat="1" ht="0.6" customHeight="1" x14ac:dyDescent="0.25">
      <c r="A67" s="45"/>
      <c r="B67" s="29"/>
      <c r="C67" s="40" t="s">
        <v>66</v>
      </c>
      <c r="D67" s="7" t="s">
        <v>42</v>
      </c>
      <c r="E67" s="6">
        <f>SUM(E68:E68)</f>
        <v>0</v>
      </c>
      <c r="F67" s="6">
        <f>SUM(F68:F68)</f>
        <v>0</v>
      </c>
      <c r="G67" s="6">
        <f>SUM(G68:G68)</f>
        <v>0</v>
      </c>
      <c r="H67" s="30">
        <f t="shared" si="18"/>
        <v>0</v>
      </c>
    </row>
    <row r="68" spans="1:8" s="27" customFormat="1" ht="27.6" hidden="1" x14ac:dyDescent="0.25">
      <c r="A68" s="45"/>
      <c r="B68" s="29" t="s">
        <v>60</v>
      </c>
      <c r="C68" s="39"/>
      <c r="D68" s="10" t="s">
        <v>7</v>
      </c>
      <c r="E68" s="9">
        <v>0</v>
      </c>
      <c r="F68" s="9">
        <v>0</v>
      </c>
      <c r="G68" s="9">
        <v>0</v>
      </c>
      <c r="H68" s="30">
        <f t="shared" ref="H68:H72" si="19">E68+F68+G68</f>
        <v>0</v>
      </c>
    </row>
    <row r="69" spans="1:8" x14ac:dyDescent="0.25">
      <c r="A69" s="46"/>
      <c r="B69" s="32"/>
      <c r="C69" s="42"/>
      <c r="D69" s="15" t="s">
        <v>43</v>
      </c>
      <c r="E69" s="21">
        <f>E70</f>
        <v>299.7</v>
      </c>
      <c r="F69" s="21">
        <f t="shared" ref="F69:G69" si="20">F70</f>
        <v>311.7</v>
      </c>
      <c r="G69" s="21">
        <f t="shared" si="20"/>
        <v>324.2</v>
      </c>
      <c r="H69" s="31">
        <f t="shared" si="19"/>
        <v>935.59999999999991</v>
      </c>
    </row>
    <row r="70" spans="1:8" x14ac:dyDescent="0.25">
      <c r="A70" s="46"/>
      <c r="B70" s="32"/>
      <c r="C70" s="40" t="s">
        <v>56</v>
      </c>
      <c r="D70" s="14" t="s">
        <v>44</v>
      </c>
      <c r="E70" s="6">
        <f>SUM(E71:E71)</f>
        <v>299.7</v>
      </c>
      <c r="F70" s="6">
        <f>SUM(F71:F71)</f>
        <v>311.7</v>
      </c>
      <c r="G70" s="6">
        <f>SUM(G71:G71)</f>
        <v>324.2</v>
      </c>
      <c r="H70" s="31">
        <f t="shared" si="19"/>
        <v>935.59999999999991</v>
      </c>
    </row>
    <row r="71" spans="1:8" ht="27.6" x14ac:dyDescent="0.25">
      <c r="A71" s="46"/>
      <c r="B71" s="32" t="s">
        <v>60</v>
      </c>
      <c r="C71" s="42"/>
      <c r="D71" s="8" t="s">
        <v>7</v>
      </c>
      <c r="E71" s="9">
        <v>299.7</v>
      </c>
      <c r="F71" s="9">
        <v>311.7</v>
      </c>
      <c r="G71" s="9">
        <v>324.2</v>
      </c>
      <c r="H71" s="31">
        <f t="shared" si="19"/>
        <v>935.59999999999991</v>
      </c>
    </row>
    <row r="72" spans="1:8" x14ac:dyDescent="0.25">
      <c r="A72" s="46"/>
      <c r="B72" s="46"/>
      <c r="C72" s="35"/>
      <c r="D72" s="14" t="s">
        <v>45</v>
      </c>
      <c r="E72" s="21">
        <f>E10+E30+E37+E40+E43+E53+E60+E69</f>
        <v>49712.6</v>
      </c>
      <c r="F72" s="21">
        <f>F10+F30+F37+F40+F43+F53+F60+F69</f>
        <v>26905.199999999997</v>
      </c>
      <c r="G72" s="21">
        <f>G10+G30+G37+G40+G43+G53+G60+G69</f>
        <v>27912.299999999996</v>
      </c>
      <c r="H72" s="31">
        <f t="shared" si="19"/>
        <v>104530.09999999998</v>
      </c>
    </row>
    <row r="73" spans="1:8" x14ac:dyDescent="0.25">
      <c r="D73" s="36"/>
    </row>
    <row r="74" spans="1:8" x14ac:dyDescent="0.25">
      <c r="D74" s="37"/>
    </row>
    <row r="75" spans="1:8" x14ac:dyDescent="0.25">
      <c r="D75" s="36"/>
    </row>
    <row r="76" spans="1:8" x14ac:dyDescent="0.25">
      <c r="D76" s="36"/>
    </row>
    <row r="77" spans="1:8" x14ac:dyDescent="0.25">
      <c r="D77" s="36"/>
    </row>
    <row r="78" spans="1:8" x14ac:dyDescent="0.25">
      <c r="D78" s="36"/>
    </row>
    <row r="79" spans="1:8" x14ac:dyDescent="0.25">
      <c r="D79" s="36"/>
    </row>
    <row r="80" spans="1:8" x14ac:dyDescent="0.25">
      <c r="D80" s="36"/>
    </row>
    <row r="81" spans="4:4" x14ac:dyDescent="0.25">
      <c r="D81" s="38"/>
    </row>
    <row r="82" spans="4:4" x14ac:dyDescent="0.25">
      <c r="D82" s="38"/>
    </row>
    <row r="83" spans="4:4" x14ac:dyDescent="0.25">
      <c r="D83" s="36"/>
    </row>
    <row r="84" spans="4:4" x14ac:dyDescent="0.25">
      <c r="D84" s="36"/>
    </row>
    <row r="85" spans="4:4" x14ac:dyDescent="0.25">
      <c r="D85" s="36"/>
    </row>
    <row r="86" spans="4:4" x14ac:dyDescent="0.25">
      <c r="D86" s="36"/>
    </row>
    <row r="87" spans="4:4" x14ac:dyDescent="0.25">
      <c r="D87" s="36"/>
    </row>
    <row r="88" spans="4:4" x14ac:dyDescent="0.25">
      <c r="D88" s="36"/>
    </row>
    <row r="89" spans="4:4" x14ac:dyDescent="0.25">
      <c r="D89" s="36"/>
    </row>
    <row r="90" spans="4:4" x14ac:dyDescent="0.25">
      <c r="D90" s="38"/>
    </row>
    <row r="91" spans="4:4" x14ac:dyDescent="0.25">
      <c r="D91" s="36"/>
    </row>
  </sheetData>
  <mergeCells count="6">
    <mergeCell ref="D5:G5"/>
    <mergeCell ref="A8:A9"/>
    <mergeCell ref="B8:B9"/>
    <mergeCell ref="C8:C9"/>
    <mergeCell ref="D8:D9"/>
    <mergeCell ref="E8:G8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2023-12-20T17:47:25Z</dcterms:modified>
</cp:coreProperties>
</file>